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4380" windowHeight="4410" activeTab="3"/>
  </bookViews>
  <sheets>
    <sheet name="ocak" sheetId="1" r:id="rId1"/>
    <sheet name="şubat" sheetId="2" r:id="rId2"/>
    <sheet name="mart" sheetId="3" r:id="rId3"/>
    <sheet name="nisan" sheetId="4" r:id="rId4"/>
  </sheets>
  <definedNames/>
  <calcPr fullCalcOnLoad="1"/>
</workbook>
</file>

<file path=xl/sharedStrings.xml><?xml version="1.0" encoding="utf-8"?>
<sst xmlns="http://schemas.openxmlformats.org/spreadsheetml/2006/main" count="100" uniqueCount="17">
  <si>
    <t>KOMPANZASYON HESABI</t>
  </si>
  <si>
    <t>AKTİF</t>
  </si>
  <si>
    <t xml:space="preserve">ENDÜKTİF </t>
  </si>
  <si>
    <t>TARİH</t>
  </si>
  <si>
    <t>KAPASİTİF</t>
  </si>
  <si>
    <t>okunan</t>
  </si>
  <si>
    <t>fark</t>
  </si>
  <si>
    <t>sıra no</t>
  </si>
  <si>
    <t>max</t>
  </si>
  <si>
    <t>fatura</t>
  </si>
  <si>
    <t>sınır aktif</t>
  </si>
  <si>
    <t>GÜN</t>
  </si>
  <si>
    <t>Fatura bed.(TL)</t>
  </si>
  <si>
    <t>h</t>
  </si>
  <si>
    <t>günlük oran</t>
  </si>
  <si>
    <t>toplam oran</t>
  </si>
  <si>
    <t>saat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</si>
</sst>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00"/>
    <numFmt numFmtId="166" formatCode="0.0000"/>
    <numFmt numFmtId="167" formatCode="00000"/>
    <numFmt numFmtId="168" formatCode="#,##0;[Red]#,##0"/>
    <numFmt numFmtId="169" formatCode="mmm/yyyy"/>
  </numFmts>
  <fonts count="8">
    <font>
      <sz val="10"/>
      <name val="Arial Tur"/>
      <family val="0"/>
    </font>
    <font>
      <b/>
      <sz val="12"/>
      <name val="Arial Tur"/>
      <family val="2"/>
    </font>
    <font>
      <b/>
      <sz val="10"/>
      <name val="Arial Tur"/>
      <family val="2"/>
    </font>
    <font>
      <sz val="12"/>
      <name val="Arial Tur"/>
      <family val="2"/>
    </font>
    <font>
      <sz val="5.25"/>
      <name val="Arial Tur"/>
      <family val="0"/>
    </font>
    <font>
      <sz val="8"/>
      <name val="Arial Tur"/>
      <family val="2"/>
    </font>
    <font>
      <sz val="5.5"/>
      <name val="Arial Tur"/>
      <family val="0"/>
    </font>
    <font>
      <b/>
      <sz val="12"/>
      <color indexed="8"/>
      <name val="Arial Tur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0" fillId="0" borderId="5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0" borderId="9" xfId="0" applyNumberFormat="1" applyFont="1" applyBorder="1" applyAlignment="1">
      <alignment/>
    </xf>
    <xf numFmtId="2" fontId="2" fillId="0" borderId="6" xfId="0" applyNumberFormat="1" applyFont="1" applyFill="1" applyBorder="1" applyAlignment="1" applyProtection="1">
      <alignment horizontal="left"/>
      <protection locked="0"/>
    </xf>
    <xf numFmtId="2" fontId="0" fillId="0" borderId="6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1" fillId="0" borderId="6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2" borderId="5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2" fontId="1" fillId="3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3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/>
    </xf>
    <xf numFmtId="2" fontId="3" fillId="3" borderId="0" xfId="0" applyNumberFormat="1" applyFont="1" applyFill="1" applyAlignment="1">
      <alignment horizontal="center"/>
    </xf>
    <xf numFmtId="4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4" fontId="2" fillId="3" borderId="6" xfId="0" applyNumberFormat="1" applyFont="1" applyFill="1" applyBorder="1" applyAlignment="1">
      <alignment horizontal="right"/>
    </xf>
    <xf numFmtId="2" fontId="0" fillId="3" borderId="13" xfId="0" applyNumberFormat="1" applyFont="1" applyFill="1" applyBorder="1" applyAlignment="1">
      <alignment horizontal="right"/>
    </xf>
    <xf numFmtId="2" fontId="3" fillId="3" borderId="13" xfId="0" applyNumberFormat="1" applyFon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2" fontId="3" fillId="3" borderId="13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" borderId="13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7" fillId="4" borderId="20" xfId="0" applyNumberFormat="1" applyFont="1" applyFill="1" applyBorder="1" applyAlignment="1">
      <alignment/>
    </xf>
    <xf numFmtId="2" fontId="7" fillId="4" borderId="21" xfId="0" applyNumberFormat="1" applyFont="1" applyFill="1" applyBorder="1" applyAlignment="1">
      <alignment/>
    </xf>
    <xf numFmtId="2" fontId="7" fillId="4" borderId="10" xfId="0" applyNumberFormat="1" applyFont="1" applyFill="1" applyBorder="1" applyAlignment="1">
      <alignment/>
    </xf>
    <xf numFmtId="2" fontId="7" fillId="4" borderId="5" xfId="0" applyNumberFormat="1" applyFont="1" applyFill="1" applyBorder="1" applyAlignment="1">
      <alignment/>
    </xf>
    <xf numFmtId="2" fontId="7" fillId="4" borderId="22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2" fontId="1" fillId="4" borderId="21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/>
    </xf>
    <xf numFmtId="2" fontId="0" fillId="2" borderId="8" xfId="0" applyNumberForma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5" borderId="23" xfId="0" applyNumberForma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5" borderId="20" xfId="0" applyNumberFormat="1" applyFill="1" applyBorder="1" applyAlignment="1">
      <alignment/>
    </xf>
    <xf numFmtId="3" fontId="0" fillId="5" borderId="20" xfId="0" applyNumberFormat="1" applyFill="1" applyBorder="1" applyAlignment="1">
      <alignment horizontal="right"/>
    </xf>
    <xf numFmtId="3" fontId="0" fillId="5" borderId="22" xfId="0" applyNumberFormat="1" applyFill="1" applyBorder="1" applyAlignment="1">
      <alignment horizontal="right"/>
    </xf>
    <xf numFmtId="1" fontId="0" fillId="0" borderId="24" xfId="0" applyNumberFormat="1" applyBorder="1" applyAlignment="1">
      <alignment horizontal="center"/>
    </xf>
    <xf numFmtId="16" fontId="0" fillId="0" borderId="25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2" fontId="7" fillId="4" borderId="23" xfId="0" applyNumberFormat="1" applyFont="1" applyFill="1" applyBorder="1" applyAlignment="1">
      <alignment horizontal="center"/>
    </xf>
    <xf numFmtId="2" fontId="7" fillId="4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28" xfId="0" applyNumberFormat="1" applyBorder="1" applyAlignment="1">
      <alignment horizontal="center"/>
    </xf>
    <xf numFmtId="2" fontId="1" fillId="4" borderId="27" xfId="0" applyNumberFormat="1" applyFont="1" applyFill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0" borderId="27" xfId="0" applyBorder="1" applyAlignment="1">
      <alignment horizontal="left"/>
    </xf>
    <xf numFmtId="2" fontId="1" fillId="3" borderId="0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 applyProtection="1">
      <alignment horizontal="left"/>
      <protection locked="0"/>
    </xf>
    <xf numFmtId="2" fontId="2" fillId="0" borderId="3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center" vertical="center" wrapText="1"/>
    </xf>
    <xf numFmtId="4" fontId="0" fillId="2" borderId="28" xfId="0" applyNumberForma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ocak!$I$8:$I$19</c:f>
              <c:numCache/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7722597"/>
        <c:crossesAt val="0.33"/>
        <c:auto val="1"/>
        <c:lblOffset val="100"/>
        <c:noMultiLvlLbl val="0"/>
      </c:catAx>
      <c:valAx>
        <c:axId val="4772259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767213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ocak!$O$7:$O$24</c:f>
              <c:numCache/>
            </c:numRef>
          </c:val>
          <c:smooth val="0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0325119"/>
        <c:crossesAt val="0.2"/>
        <c:auto val="1"/>
        <c:lblOffset val="100"/>
        <c:noMultiLvlLbl val="0"/>
      </c:catAx>
      <c:valAx>
        <c:axId val="4032511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85019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şubat!$I$8:$I$19</c:f>
              <c:numCache/>
            </c:numRef>
          </c:val>
          <c:smooth val="0"/>
        </c:ser>
        <c:marker val="1"/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5109177"/>
        <c:crossesAt val="0.33"/>
        <c:auto val="1"/>
        <c:lblOffset val="100"/>
        <c:noMultiLvlLbl val="0"/>
      </c:catAx>
      <c:valAx>
        <c:axId val="4510917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738175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şubat!$O$7:$O$24</c:f>
              <c:numCache/>
            </c:numRef>
          </c:val>
          <c:smooth val="0"/>
        </c:ser>
        <c:marker val="1"/>
        <c:axId val="3329410"/>
        <c:axId val="29964691"/>
      </c:line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9964691"/>
        <c:crossesAt val="0.2"/>
        <c:auto val="1"/>
        <c:lblOffset val="100"/>
        <c:noMultiLvlLbl val="0"/>
      </c:catAx>
      <c:valAx>
        <c:axId val="2996469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32941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mart!$I$8:$I$19</c:f>
              <c:numCache>
                <c:ptCount val="12"/>
                <c:pt idx="0">
                  <c:v>0.13108108108107863</c:v>
                </c:pt>
                <c:pt idx="1">
                  <c:v>0.14099378881987465</c:v>
                </c:pt>
                <c:pt idx="2">
                  <c:v>0.14235294117646952</c:v>
                </c:pt>
                <c:pt idx="3">
                  <c:v>0.14308510638297678</c:v>
                </c:pt>
                <c:pt idx="4">
                  <c:v>0.15349999999999908</c:v>
                </c:pt>
                <c:pt idx="5">
                  <c:v>0.16132075471698026</c:v>
                </c:pt>
                <c:pt idx="6">
                  <c:v>0.16891891891891891</c:v>
                </c:pt>
                <c:pt idx="7">
                  <c:v>0.17532467532467533</c:v>
                </c:pt>
                <c:pt idx="8">
                  <c:v>0.18024691358024766</c:v>
                </c:pt>
                <c:pt idx="9">
                  <c:v>0.18358778625954336</c:v>
                </c:pt>
                <c:pt idx="10">
                  <c:v>0.19080882352941042</c:v>
                </c:pt>
                <c:pt idx="11">
                  <c:v>0.19081272084805653</c:v>
                </c:pt>
              </c:numCache>
            </c:numRef>
          </c:val>
          <c:smooth val="0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1220877"/>
        <c:crossesAt val="0.33"/>
        <c:auto val="1"/>
        <c:lblOffset val="100"/>
        <c:noMultiLvlLbl val="0"/>
      </c:catAx>
      <c:valAx>
        <c:axId val="1122087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24676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mart!$O$7:$O$24</c:f>
              <c:numCache>
                <c:ptCount val="18"/>
                <c:pt idx="0">
                  <c:v>0.5216296296296298</c:v>
                </c:pt>
                <c:pt idx="1">
                  <c:v>0.47837837837837843</c:v>
                </c:pt>
                <c:pt idx="2">
                  <c:v>0.43975155279503114</c:v>
                </c:pt>
                <c:pt idx="3">
                  <c:v>0.4182352941176472</c:v>
                </c:pt>
                <c:pt idx="4">
                  <c:v>0.37978723404255305</c:v>
                </c:pt>
                <c:pt idx="5">
                  <c:v>0.3569999999999999</c:v>
                </c:pt>
                <c:pt idx="6">
                  <c:v>0.33679245283018855</c:v>
                </c:pt>
                <c:pt idx="7">
                  <c:v>0.3216216216216215</c:v>
                </c:pt>
                <c:pt idx="8">
                  <c:v>0.30909090909090897</c:v>
                </c:pt>
                <c:pt idx="9">
                  <c:v>0.29382716049382707</c:v>
                </c:pt>
                <c:pt idx="10">
                  <c:v>0.27251908396946556</c:v>
                </c:pt>
                <c:pt idx="11">
                  <c:v>0.2624999999999999</c:v>
                </c:pt>
                <c:pt idx="12">
                  <c:v>0.25265017667844525</c:v>
                </c:pt>
                <c:pt idx="13">
                  <c:v>0.2440273037542662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6475815"/>
        <c:crossesAt val="0.2"/>
        <c:auto val="1"/>
        <c:lblOffset val="100"/>
        <c:noMultiLvlLbl val="0"/>
      </c:catAx>
      <c:valAx>
        <c:axId val="3647581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387903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nisan!$I$8:$I$19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751009"/>
        <c:crossesAt val="0.33"/>
        <c:auto val="1"/>
        <c:lblOffset val="100"/>
        <c:noMultiLvlLbl val="0"/>
      </c:catAx>
      <c:valAx>
        <c:axId val="175100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984688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nisan!$O$7:$O$24</c:f>
              <c:numCache/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7614011"/>
        <c:crossesAt val="0.2"/>
        <c:auto val="1"/>
        <c:lblOffset val="100"/>
        <c:noMultiLvlLbl val="0"/>
      </c:catAx>
      <c:valAx>
        <c:axId val="761401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575908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8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0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1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2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>IF(S7="0,00",S7,(S7*1.04*1.05+4000000)*1.18)</f>
        <v>0,00</v>
      </c>
      <c r="U7" s="101">
        <f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aca="true" t="shared" si="3" ref="F8:F34">IF(NOT(C8=0),IF(J8&lt;0,"NORMAL","CEZADA"),"0,00")</f>
        <v>NORMAL</v>
      </c>
      <c r="G8" s="28">
        <f>IF(NOT(C8=0),SUM(((D8-D5)/0.33)+C5),"0,00")</f>
        <v>21758.787878787876</v>
      </c>
      <c r="H8" s="121">
        <f aca="true" t="shared" si="4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0"/>
        <v>-29.44000000000051</v>
      </c>
      <c r="K8" s="90">
        <v>384.8</v>
      </c>
      <c r="L8" s="11">
        <f>IF(NOT(C8=0),SUM(((C8-C5)*0.2)+K5),"0,00")</f>
        <v>343.6</v>
      </c>
      <c r="M8" s="37" t="str">
        <f t="shared" si="1"/>
        <v>CEZADA</v>
      </c>
      <c r="N8" s="127">
        <f aca="true" t="shared" si="5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2"/>
        <v>41.19999999999999</v>
      </c>
      <c r="Q8" s="79">
        <f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aca="true" t="shared" si="6" ref="T8:T34">IF(S8="0,00",S8,(S8*1.04*1.05+4000000)*1.18)</f>
        <v>0,00</v>
      </c>
      <c r="U8" s="101">
        <f aca="true" t="shared" si="7" ref="U8:U34">IF((T8-1000*INT(T8/1000))&gt;500,(1000*INT(T8/1000))+1000,1000*INT(T8/1000))</f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3"/>
        <v>NORMAL</v>
      </c>
      <c r="G9" s="28">
        <f>IF(NOT(C9=0),SUM(((D9-D5)/0.33)+C5),"0,00")</f>
        <v>21768.78787878788</v>
      </c>
      <c r="H9" s="121">
        <f t="shared" si="4"/>
        <v>0.2538461538461678</v>
      </c>
      <c r="I9" s="122">
        <f>IF(NOT(C9=0),SUM((D9-D5)/(C9-C5)),"0,00")</f>
        <v>0.14099378881987465</v>
      </c>
      <c r="J9" s="75">
        <f t="shared" si="0"/>
        <v>-30.43000000000029</v>
      </c>
      <c r="K9" s="90">
        <v>384.8</v>
      </c>
      <c r="L9" s="11">
        <f>IF(NOT(C9=0),SUM(((C9-C5)*0.2)+K5),"0,00")</f>
        <v>346.2</v>
      </c>
      <c r="M9" s="37" t="str">
        <f t="shared" si="1"/>
        <v>CEZADA</v>
      </c>
      <c r="N9" s="127">
        <f t="shared" si="5"/>
        <v>0</v>
      </c>
      <c r="O9" s="128">
        <f>IF(NOT(C9=0),SUM((K9-K5)/(C9-C5)),"0,00")</f>
        <v>0.43975155279503114</v>
      </c>
      <c r="P9" s="75">
        <f t="shared" si="2"/>
        <v>38.60000000000002</v>
      </c>
      <c r="Q9" s="79">
        <f aca="true" t="shared" si="8" ref="Q9:Q34">IF(NOT(K9=0),IF(P9/(P8-P9)&lt;0,"YOK",P9/(P8-P9)),"0,00")</f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6"/>
        <v>0,00</v>
      </c>
      <c r="U9" s="101">
        <f t="shared" si="7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3"/>
        <v>NORMAL</v>
      </c>
      <c r="G10" s="28">
        <f>IF(NOT(C10=0),SUM(((D10-D5)/0.33)+C5),"0,00")</f>
        <v>21773.333333333332</v>
      </c>
      <c r="H10" s="121">
        <f t="shared" si="4"/>
        <v>0.16666666666666666</v>
      </c>
      <c r="I10" s="122">
        <f>IF(NOT(C10=0),SUM((D10-D5)/(C10-C5)),"0,00")</f>
        <v>0.14235294117646952</v>
      </c>
      <c r="J10" s="75">
        <f t="shared" si="0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1"/>
        <v>CEZADA</v>
      </c>
      <c r="N10" s="127">
        <f t="shared" si="5"/>
        <v>0.033333333333334596</v>
      </c>
      <c r="O10" s="128">
        <f>IF(NOT(C10=0),SUM((K10-K5)/(C10-C5)),"0,00")</f>
        <v>0.4182352941176472</v>
      </c>
      <c r="P10" s="75">
        <f t="shared" si="2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6"/>
        <v>0,00</v>
      </c>
      <c r="U10" s="101">
        <f t="shared" si="7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3"/>
        <v>NORMAL</v>
      </c>
      <c r="G11" s="28">
        <f>IF(NOT(C11=0),SUM(((D11-D5)/0.33)+C5),"0,00")</f>
        <v>21781.515151515152</v>
      </c>
      <c r="H11" s="121">
        <f t="shared" si="4"/>
        <v>0.1499999999999899</v>
      </c>
      <c r="I11" s="122">
        <f>IF(NOT(C11=0),SUM((D11-D5)/(C11-C5)),"0,00")</f>
        <v>0.14308510638297678</v>
      </c>
      <c r="J11" s="75">
        <f t="shared" si="0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1"/>
        <v>CEZADA</v>
      </c>
      <c r="N11" s="127">
        <f t="shared" si="5"/>
        <v>0.01666666666666414</v>
      </c>
      <c r="O11" s="128">
        <f>IF(NOT(C11=0),SUM((K11-K5)/(C11-C5)),"0,00")</f>
        <v>0.37978723404255305</v>
      </c>
      <c r="P11" s="75">
        <f t="shared" si="2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6"/>
        <v>0,00</v>
      </c>
      <c r="U11" s="101">
        <f t="shared" si="7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3"/>
        <v>NORMAL</v>
      </c>
      <c r="G12" s="28">
        <f>IF(NOT(C12=0),SUM(((D12-D5)/0.33)+C5),"0,00")</f>
        <v>21793.030303030304</v>
      </c>
      <c r="H12" s="121">
        <f t="shared" si="4"/>
        <v>0.3166666666666818</v>
      </c>
      <c r="I12" s="122">
        <f>IF(NOT(C12=0),SUM((D12-D5)/(C12-C5)),"0,00")</f>
        <v>0.15349999999999908</v>
      </c>
      <c r="J12" s="75">
        <f t="shared" si="0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1"/>
        <v>CEZADA</v>
      </c>
      <c r="N12" s="127">
        <f t="shared" si="5"/>
        <v>0</v>
      </c>
      <c r="O12" s="128">
        <f>IF(NOT(C12=0),SUM((K12-K5)/(C12-C5)),"0,00")</f>
        <v>0.3569999999999999</v>
      </c>
      <c r="P12" s="75">
        <f t="shared" si="2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6"/>
        <v>0,00</v>
      </c>
      <c r="U12" s="101">
        <f t="shared" si="7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3"/>
        <v>NORMAL</v>
      </c>
      <c r="G13" s="28">
        <f>IF(NOT(C13=0),SUM(((D13-D5)/0.33)+C5),"0,00")</f>
        <v>21803.636363636364</v>
      </c>
      <c r="H13" s="123">
        <f t="shared" si="4"/>
        <v>0.2916666666666667</v>
      </c>
      <c r="I13" s="122">
        <f>IF(NOT(C13=0),SUM((D13-D5)/(C13-C5)),"0,00")</f>
        <v>0.16132075471698026</v>
      </c>
      <c r="J13" s="75">
        <f t="shared" si="0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1"/>
        <v>CEZADA</v>
      </c>
      <c r="N13" s="129">
        <f t="shared" si="5"/>
        <v>0</v>
      </c>
      <c r="O13" s="128">
        <f>IF(NOT(C13=0),SUM((K13-K5)/(C13-C5)),"0,00")</f>
        <v>0.33679245283018855</v>
      </c>
      <c r="P13" s="75">
        <f t="shared" si="2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6"/>
        <v>0,00</v>
      </c>
      <c r="U13" s="101">
        <f t="shared" si="7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3"/>
        <v>NORMAL</v>
      </c>
      <c r="G14" s="28">
        <f>IF(NOT(C14=0),SUM(((D14-D5)/0.33)+C5),"0,00")</f>
        <v>21813.636363636364</v>
      </c>
      <c r="H14" s="123">
        <f t="shared" si="4"/>
        <v>0.33000000000001817</v>
      </c>
      <c r="I14" s="122">
        <f>IF(NOT(C14=0),SUM((D14-D5)/(C14-C5)),"0,00")</f>
        <v>0.16891891891891891</v>
      </c>
      <c r="J14" s="75">
        <f t="shared" si="0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1"/>
        <v>CEZADA</v>
      </c>
      <c r="N14" s="129">
        <f t="shared" si="5"/>
        <v>0</v>
      </c>
      <c r="O14" s="128">
        <f>IF(NOT(C14=0),SUM((K14-K5)/(C14-C5)),"0,00")</f>
        <v>0.3216216216216215</v>
      </c>
      <c r="P14" s="75">
        <f t="shared" si="2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6"/>
        <v>0,00</v>
      </c>
      <c r="U14" s="101">
        <f t="shared" si="7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3"/>
        <v>NORMAL</v>
      </c>
      <c r="G15" s="28">
        <f>IF(NOT(C15=0),SUM(((D15-D5)/0.33)+C5),"0,00")</f>
        <v>21822.727272727272</v>
      </c>
      <c r="H15" s="121">
        <f t="shared" si="4"/>
        <v>0.3333333333333333</v>
      </c>
      <c r="I15" s="122">
        <f>IF(NOT(C15=0),SUM((D15-D5)/(C15-C5)),"0,00")</f>
        <v>0.17532467532467533</v>
      </c>
      <c r="J15" s="75">
        <f t="shared" si="0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1"/>
        <v>CEZADA</v>
      </c>
      <c r="N15" s="127">
        <f t="shared" si="5"/>
        <v>0</v>
      </c>
      <c r="O15" s="128">
        <f>IF(NOT(C15=0),SUM((K15-K5)/(C15-C5)),"0,00")</f>
        <v>0.30909090909090897</v>
      </c>
      <c r="P15" s="75">
        <f t="shared" si="2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6"/>
        <v>0,00</v>
      </c>
      <c r="U15" s="101">
        <f t="shared" si="7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3"/>
        <v>NORMAL</v>
      </c>
      <c r="G16" s="28">
        <f>IF(NOT(C16=0),SUM(((D16-D5)/0.33)+C5),"0,00")</f>
        <v>21832.727272727272</v>
      </c>
      <c r="H16" s="121">
        <f t="shared" si="4"/>
        <v>0.2750000000000152</v>
      </c>
      <c r="I16" s="124">
        <f>IF(NOT(C16=0),SUM((D16-D5)/(C16-C5)),"0,00")</f>
        <v>0.18024691358024766</v>
      </c>
      <c r="J16" s="75">
        <f t="shared" si="0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1"/>
        <v>CEZADA</v>
      </c>
      <c r="N16" s="127">
        <f t="shared" si="5"/>
        <v>0</v>
      </c>
      <c r="O16" s="128">
        <f>IF(NOT(C16=0),SUM((K16-K5)/(C16-C5)),"0,00")</f>
        <v>0.29382716049382707</v>
      </c>
      <c r="P16" s="75">
        <f t="shared" si="2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6"/>
        <v>0,00</v>
      </c>
      <c r="U16" s="101">
        <f t="shared" si="7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3"/>
        <v>NORMAL</v>
      </c>
      <c r="G17" s="28">
        <f>IF(NOT(C17=0),SUM(((D17-D5)/0.33)+C5),"0,00")</f>
        <v>21845.757575757576</v>
      </c>
      <c r="H17" s="121">
        <f t="shared" si="4"/>
        <v>0.2263157894736938</v>
      </c>
      <c r="I17" s="124">
        <f>IF(NOT(C17=0),SUM((D17-D5)/(C17-C5)),"0,00")</f>
        <v>0.18358778625954336</v>
      </c>
      <c r="J17" s="75">
        <f t="shared" si="0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1"/>
        <v>CEZADA</v>
      </c>
      <c r="N17" s="130">
        <f t="shared" si="5"/>
        <v>0</v>
      </c>
      <c r="O17" s="128">
        <f>IF(NOT(C17=0),SUM((K17-K5)/(C17-C5)),"0,00")</f>
        <v>0.27251908396946556</v>
      </c>
      <c r="P17" s="75">
        <f t="shared" si="2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6"/>
        <v>0,00</v>
      </c>
      <c r="U17" s="101">
        <f t="shared" si="7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3"/>
        <v>NORMAL</v>
      </c>
      <c r="G18" s="28">
        <f>IF(NOT(C18=0),SUM(((D18-D5)/0.33)+C5),"0,00")</f>
        <v>21857.272727272728</v>
      </c>
      <c r="H18" s="121">
        <f t="shared" si="4"/>
        <v>0.37999999999992723</v>
      </c>
      <c r="I18" s="124">
        <f>IF(NOT(C18=0),SUM((D18-D5)/(C18-C5)),"0,00")</f>
        <v>0.19080882352941042</v>
      </c>
      <c r="J18" s="75">
        <f t="shared" si="0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1"/>
        <v>CEZADA</v>
      </c>
      <c r="N18" s="130">
        <f t="shared" si="5"/>
        <v>0</v>
      </c>
      <c r="O18" s="128">
        <f>IF(NOT(C18=0),SUM((K18-K5)/(C18-C5)),"0,00")</f>
        <v>0.2624999999999999</v>
      </c>
      <c r="P18" s="75">
        <f t="shared" si="2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6"/>
        <v>0,00</v>
      </c>
      <c r="U18" s="101">
        <f t="shared" si="7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3"/>
        <v>NORMAL</v>
      </c>
      <c r="G19" s="28">
        <f>IF(NOT(C19=0),SUM(((D19-D5)/0.33)+C5),"0,00")</f>
        <v>21863.636363636364</v>
      </c>
      <c r="H19" s="121">
        <f t="shared" si="4"/>
        <v>0.19090909090912397</v>
      </c>
      <c r="I19" s="124">
        <f>IF(NOT(C19=0),SUM((D19-D5)/(C19-C5)),"0,00")</f>
        <v>0.19081272084805653</v>
      </c>
      <c r="J19" s="75">
        <f t="shared" si="0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1"/>
        <v>CEZADA</v>
      </c>
      <c r="N19" s="130">
        <f t="shared" si="5"/>
        <v>0.009090909090911158</v>
      </c>
      <c r="O19" s="128">
        <f>IF(NOT(C19=0),SUM((K19-K5)/(C19-C5)),"0,00")</f>
        <v>0.25265017667844525</v>
      </c>
      <c r="P19" s="75">
        <f t="shared" si="2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7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3"/>
        <v>NORMAL</v>
      </c>
      <c r="G20" s="28">
        <f>IF(NOT(C20=0),SUM(((D20-D5)/0.33)+C5),"0,00")</f>
        <v>21872.121212121212</v>
      </c>
      <c r="H20" s="121">
        <f t="shared" si="4"/>
        <v>0.2800000000000182</v>
      </c>
      <c r="I20" s="124">
        <f>IF(NOT(C20=0),SUM((D20-D5)/(C20-C5)),"0,00")</f>
        <v>0.193856655290103</v>
      </c>
      <c r="J20" s="75">
        <f t="shared" si="0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1"/>
        <v>CEZADA</v>
      </c>
      <c r="N20" s="130">
        <f t="shared" si="5"/>
        <v>0</v>
      </c>
      <c r="O20" s="128">
        <f>IF(NOT(C20=0),SUM((K20-K5)/(C20-C5)),"0,00")</f>
        <v>0.2440273037542662</v>
      </c>
      <c r="P20" s="75">
        <f t="shared" si="2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t="shared" si="6"/>
        <v>0,00</v>
      </c>
      <c r="U20" s="101">
        <f t="shared" si="7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3"/>
        <v>0,00</v>
      </c>
      <c r="G21" s="28" t="str">
        <f>IF(NOT(C21=0),SUM(((D21-D5)/0.33)+C5),"0,00")</f>
        <v>0,00</v>
      </c>
      <c r="H21" s="121" t="str">
        <f t="shared" si="4"/>
        <v>0,00</v>
      </c>
      <c r="I21" s="124" t="str">
        <f>IF(NOT(C21=0),SUM((D21-D5)/(C21-C5)),"0,00")</f>
        <v>0,00</v>
      </c>
      <c r="J21" s="75">
        <f t="shared" si="0"/>
        <v>0</v>
      </c>
      <c r="K21" s="90">
        <v>0</v>
      </c>
      <c r="L21" s="28" t="str">
        <f>IF(NOT(C21=0),SUM(((C21-C5)*0.2)+K5),"0,00")</f>
        <v>0,00</v>
      </c>
      <c r="M21" s="37" t="str">
        <f t="shared" si="1"/>
        <v>0,00</v>
      </c>
      <c r="N21" s="130" t="str">
        <f t="shared" si="5"/>
        <v>0,00</v>
      </c>
      <c r="O21" s="128" t="str">
        <f>IF(NOT(C21=0),SUM((K21-K5)/(C21-C5)),"0,00")</f>
        <v>0,00</v>
      </c>
      <c r="P21" s="75">
        <f t="shared" si="2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6"/>
        <v>0,00</v>
      </c>
      <c r="U21" s="101">
        <f t="shared" si="7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3"/>
        <v>0,00</v>
      </c>
      <c r="G22" s="28" t="str">
        <f>IF(NOT(C22=0),SUM(((D22-D5)/0.33)+C5),"0,00")</f>
        <v>0,00</v>
      </c>
      <c r="H22" s="121" t="str">
        <f t="shared" si="4"/>
        <v>0,00</v>
      </c>
      <c r="I22" s="124" t="str">
        <f>IF(NOT(C22=0),SUM((D22-D5)/(C22-C5)),"0,00")</f>
        <v>0,00</v>
      </c>
      <c r="J22" s="75">
        <f t="shared" si="0"/>
        <v>0</v>
      </c>
      <c r="K22" s="90">
        <v>0</v>
      </c>
      <c r="L22" s="28" t="str">
        <f>IF(NOT(C22=0),SUM(((C22-C5)*0.2)+K5),"0,00")</f>
        <v>0,00</v>
      </c>
      <c r="M22" s="37" t="str">
        <f t="shared" si="1"/>
        <v>0,00</v>
      </c>
      <c r="N22" s="130" t="str">
        <f t="shared" si="5"/>
        <v>0,00</v>
      </c>
      <c r="O22" s="128" t="str">
        <f>IF(NOT(C22=0),SUM((K22-K5)/(C22-C5)),"0,00")</f>
        <v>0,00</v>
      </c>
      <c r="P22" s="75">
        <f t="shared" si="2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6"/>
        <v>0,00</v>
      </c>
      <c r="U22" s="101">
        <f t="shared" si="7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3"/>
        <v>0,00</v>
      </c>
      <c r="G23" s="28" t="str">
        <f>IF(NOT(C23=0),SUM(((D23-D5)/0.33)+C5),"0,00")</f>
        <v>0,00</v>
      </c>
      <c r="H23" s="121" t="str">
        <f t="shared" si="4"/>
        <v>0,00</v>
      </c>
      <c r="I23" s="124" t="str">
        <f>IF(NOT(C23=0),SUM((D23-D5)/(C23-C5)),"0,00")</f>
        <v>0,00</v>
      </c>
      <c r="J23" s="75">
        <f t="shared" si="0"/>
        <v>0</v>
      </c>
      <c r="K23" s="90">
        <v>0</v>
      </c>
      <c r="L23" s="28" t="str">
        <f>IF(NOT(C23=0),SUM(((C23-C5)*0.2)+K5),"0,00")</f>
        <v>0,00</v>
      </c>
      <c r="M23" s="68" t="str">
        <f t="shared" si="1"/>
        <v>0,00</v>
      </c>
      <c r="N23" s="130" t="str">
        <f t="shared" si="5"/>
        <v>0,00</v>
      </c>
      <c r="O23" s="128" t="str">
        <f>IF(NOT(C23=0),SUM((K23-K5)/(C23-C5)),"0,00")</f>
        <v>0,00</v>
      </c>
      <c r="P23" s="75">
        <f t="shared" si="2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6"/>
        <v>0,00</v>
      </c>
      <c r="U23" s="101">
        <f t="shared" si="7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3"/>
        <v>0,00</v>
      </c>
      <c r="G24" s="28" t="str">
        <f>IF(NOT(C24=0),SUM(((D24-D5)/0.33)+C5),"0,00")</f>
        <v>0,00</v>
      </c>
      <c r="H24" s="121" t="str">
        <f t="shared" si="4"/>
        <v>0,00</v>
      </c>
      <c r="I24" s="124" t="str">
        <f>IF(NOT(C24=0),SUM((D24-D5)/(C24-C5)),"0,00")</f>
        <v>0,00</v>
      </c>
      <c r="J24" s="75">
        <f t="shared" si="0"/>
        <v>0</v>
      </c>
      <c r="K24" s="90">
        <v>0</v>
      </c>
      <c r="L24" s="28" t="str">
        <f>IF(NOT(C24=0),SUM(((C24-C5)*0.2)+K5),"0,00")</f>
        <v>0,00</v>
      </c>
      <c r="M24" s="39" t="str">
        <f t="shared" si="1"/>
        <v>0,00</v>
      </c>
      <c r="N24" s="130" t="str">
        <f t="shared" si="5"/>
        <v>0,00</v>
      </c>
      <c r="O24" s="128" t="str">
        <f>IF(NOT(C24=0),SUM((K24-K5)/(C24-C5)),"0,00")</f>
        <v>0,00</v>
      </c>
      <c r="P24" s="75">
        <f t="shared" si="2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6"/>
        <v>0,00</v>
      </c>
      <c r="U24" s="101">
        <f t="shared" si="7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3"/>
        <v>0,00</v>
      </c>
      <c r="G25" s="28" t="str">
        <f>IF(NOT(C25=0),SUM(((D25-D5)/0.33)+C5),"0,00")</f>
        <v>0,00</v>
      </c>
      <c r="H25" s="121" t="str">
        <f t="shared" si="4"/>
        <v>0,00</v>
      </c>
      <c r="I25" s="124" t="str">
        <f>IF(NOT(C25=0),SUM((D25-D5)/(C25-C5)),"0,00")</f>
        <v>0,00</v>
      </c>
      <c r="J25" s="75">
        <f t="shared" si="0"/>
        <v>0</v>
      </c>
      <c r="K25" s="90">
        <v>0</v>
      </c>
      <c r="L25" s="28" t="str">
        <f>IF(NOT(C25=0),SUM(((C25-C5)*0.2)+K5),"0,00")</f>
        <v>0,00</v>
      </c>
      <c r="M25" s="37" t="str">
        <f t="shared" si="1"/>
        <v>0,00</v>
      </c>
      <c r="N25" s="127" t="str">
        <f t="shared" si="5"/>
        <v>0,00</v>
      </c>
      <c r="O25" s="128" t="str">
        <f>IF(NOT(C25=0),SUM((K25-K5)/(C25-C5)),"0,00")</f>
        <v>0,00</v>
      </c>
      <c r="P25" s="75">
        <f t="shared" si="2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6"/>
        <v>0,00</v>
      </c>
      <c r="U25" s="101">
        <f t="shared" si="7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3"/>
        <v>0,00</v>
      </c>
      <c r="G26" s="28" t="str">
        <f>IF(NOT(C26=0),SUM(((D26-D5)/0.33)+C5),"0,00")</f>
        <v>0,00</v>
      </c>
      <c r="H26" s="121" t="str">
        <f t="shared" si="4"/>
        <v>0,00</v>
      </c>
      <c r="I26" s="124" t="str">
        <f>IF(NOT(C26=0),SUM((D26-D5)/(C26-C5)),"0,00")</f>
        <v>0,00</v>
      </c>
      <c r="J26" s="75">
        <f t="shared" si="0"/>
        <v>0</v>
      </c>
      <c r="K26" s="90">
        <v>0</v>
      </c>
      <c r="L26" s="28" t="str">
        <f>IF(NOT(C26=0),SUM(((C26-C5)*0.2)+K5),"0,00")</f>
        <v>0,00</v>
      </c>
      <c r="M26" s="37" t="str">
        <f t="shared" si="1"/>
        <v>0,00</v>
      </c>
      <c r="N26" s="130" t="str">
        <f t="shared" si="5"/>
        <v>0,00</v>
      </c>
      <c r="O26" s="128" t="str">
        <f>IF(NOT(C26=0),SUM((K26-K5)/(C26-C5)),"0,00")</f>
        <v>0,00</v>
      </c>
      <c r="P26" s="75">
        <f t="shared" si="2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6"/>
        <v>0,00</v>
      </c>
      <c r="U26" s="101">
        <f t="shared" si="7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3"/>
        <v>0,00</v>
      </c>
      <c r="G27" s="28" t="str">
        <f>IF(NOT(C27=0),SUM(((D27-D5)/0.33)+C5),"0,00")</f>
        <v>0,00</v>
      </c>
      <c r="H27" s="121" t="str">
        <f t="shared" si="4"/>
        <v>0,00</v>
      </c>
      <c r="I27" s="124" t="str">
        <f>IF(NOT(C27=0),SUM((D27-D5)/(C27-C5)),"0,00")</f>
        <v>0,00</v>
      </c>
      <c r="J27" s="75">
        <f t="shared" si="0"/>
        <v>0</v>
      </c>
      <c r="K27" s="90">
        <v>0</v>
      </c>
      <c r="L27" s="28" t="str">
        <f>IF(NOT(C27=0),SUM(((C27-C5)*0.2)+K5),"0,00")</f>
        <v>0,00</v>
      </c>
      <c r="M27" s="37" t="str">
        <f t="shared" si="1"/>
        <v>0,00</v>
      </c>
      <c r="N27" s="130" t="str">
        <f t="shared" si="5"/>
        <v>0,00</v>
      </c>
      <c r="O27" s="128" t="str">
        <f>IF(NOT(C27=0),SUM((K27-K5)/(C27-C5)),"0,00")</f>
        <v>0,00</v>
      </c>
      <c r="P27" s="75">
        <f t="shared" si="2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6"/>
        <v>0,00</v>
      </c>
      <c r="U27" s="101">
        <f t="shared" si="7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3"/>
        <v>0,00</v>
      </c>
      <c r="G28" s="66" t="str">
        <f>IF(NOT(C28=0),SUM(((D28-D5)/0.33)+C5),"0,00")</f>
        <v>0,00</v>
      </c>
      <c r="H28" s="123" t="str">
        <f t="shared" si="4"/>
        <v>0,00</v>
      </c>
      <c r="I28" s="124" t="str">
        <f>IF(NOT(C28=0),SUM((D28-D5)/(C28-C5)),"0,00")</f>
        <v>0,00</v>
      </c>
      <c r="J28" s="76">
        <f t="shared" si="0"/>
        <v>0</v>
      </c>
      <c r="K28" s="90">
        <v>0</v>
      </c>
      <c r="L28" s="66" t="str">
        <f>IF(NOT(C28=0),SUM(((C28-C5)*0.2)+K5),"0,00")</f>
        <v>0,00</v>
      </c>
      <c r="M28" s="67" t="str">
        <f t="shared" si="1"/>
        <v>0,00</v>
      </c>
      <c r="N28" s="131" t="str">
        <f t="shared" si="5"/>
        <v>0,00</v>
      </c>
      <c r="O28" s="128" t="str">
        <f>IF(NOT(C28=0),SUM((K28-K5)/(C28-C5)),"0,00")</f>
        <v>0,00</v>
      </c>
      <c r="P28" s="76">
        <f t="shared" si="2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6"/>
        <v>0,00</v>
      </c>
      <c r="U28" s="101">
        <f t="shared" si="7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3"/>
        <v>0,00</v>
      </c>
      <c r="G29" s="28" t="str">
        <f>IF(NOT(C29=0),SUM(((D29-D5)/0.33)+C5),"0,00")</f>
        <v>0,00</v>
      </c>
      <c r="H29" s="121" t="str">
        <f t="shared" si="4"/>
        <v>0,00</v>
      </c>
      <c r="I29" s="124" t="str">
        <f>IF(NOT(C29=0),SUM((D29-D5)/(C29-C5)),"0,00")</f>
        <v>0,00</v>
      </c>
      <c r="J29" s="75">
        <f t="shared" si="0"/>
        <v>0</v>
      </c>
      <c r="K29" s="90">
        <v>0</v>
      </c>
      <c r="L29" s="28" t="str">
        <f>IF(NOT(C29=0),SUM(((C29-C5)*0.2)+K5),"0,00")</f>
        <v>0,00</v>
      </c>
      <c r="M29" s="37" t="str">
        <f t="shared" si="1"/>
        <v>0,00</v>
      </c>
      <c r="N29" s="130" t="str">
        <f t="shared" si="5"/>
        <v>0,00</v>
      </c>
      <c r="O29" s="128" t="str">
        <f>IF(NOT(C29=0),SUM((K29-K5)/(C29-C5)),"0,00")</f>
        <v>0,00</v>
      </c>
      <c r="P29" s="75">
        <f t="shared" si="2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6"/>
        <v>0,00</v>
      </c>
      <c r="U29" s="101">
        <f t="shared" si="7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3"/>
        <v>0,00</v>
      </c>
      <c r="G30" s="28" t="str">
        <f>IF(NOT(C30=0),SUM(((D30-D5)/0.33)+C5),"0,00")</f>
        <v>0,00</v>
      </c>
      <c r="H30" s="121" t="str">
        <f t="shared" si="4"/>
        <v>0,00</v>
      </c>
      <c r="I30" s="124" t="str">
        <f>IF(NOT(C30=0),SUM((D30-D5)/(C30-C5)),"0,00")</f>
        <v>0,00</v>
      </c>
      <c r="J30" s="75">
        <f t="shared" si="0"/>
        <v>0</v>
      </c>
      <c r="K30" s="90">
        <v>0</v>
      </c>
      <c r="L30" s="28" t="str">
        <f>IF(NOT(C30=0),SUM(((C30-C5)*0.2)+K5),"0,00")</f>
        <v>0,00</v>
      </c>
      <c r="M30" s="37" t="str">
        <f t="shared" si="1"/>
        <v>0,00</v>
      </c>
      <c r="N30" s="130" t="str">
        <f t="shared" si="5"/>
        <v>0,00</v>
      </c>
      <c r="O30" s="128" t="str">
        <f>IF(NOT(C30=0),SUM((K30-K5)/(C30-C5)),"0,00")</f>
        <v>0,00</v>
      </c>
      <c r="P30" s="75">
        <f t="shared" si="2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6"/>
        <v>0,00</v>
      </c>
      <c r="U30" s="101">
        <f t="shared" si="7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3"/>
        <v>0,00</v>
      </c>
      <c r="G31" s="11" t="str">
        <f>IF(NOT(C31=0),SUM(((D31-D5)/0.33)+C5),"0,00")</f>
        <v>0,00</v>
      </c>
      <c r="H31" s="121" t="str">
        <f t="shared" si="4"/>
        <v>0,00</v>
      </c>
      <c r="I31" s="124" t="str">
        <f>IF(NOT(C31=0),SUM((D31-D5)/(C31-C5)),"0,00")</f>
        <v>0,00</v>
      </c>
      <c r="J31" s="75">
        <f t="shared" si="0"/>
        <v>0</v>
      </c>
      <c r="K31" s="90">
        <v>0</v>
      </c>
      <c r="L31" s="28" t="str">
        <f>IF(NOT(C31=0),SUM(((C31-C5)*0.2)+K5),"0,00")</f>
        <v>0,00</v>
      </c>
      <c r="M31" s="37" t="str">
        <f t="shared" si="1"/>
        <v>0,00</v>
      </c>
      <c r="N31" s="130" t="str">
        <f t="shared" si="5"/>
        <v>0,00</v>
      </c>
      <c r="O31" s="128" t="str">
        <f>IF(NOT(C31=0),SUM((K31-K5)/(C31-C5)),"0,00")</f>
        <v>0,00</v>
      </c>
      <c r="P31" s="75">
        <f t="shared" si="2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6"/>
        <v>0,00</v>
      </c>
      <c r="U31" s="101">
        <f t="shared" si="7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3"/>
        <v>0,00</v>
      </c>
      <c r="G32" s="11" t="str">
        <f>IF(NOT(C32=0),SUM(((D32-D5)/0.33)+C5),"0,00")</f>
        <v>0,00</v>
      </c>
      <c r="H32" s="121" t="str">
        <f t="shared" si="4"/>
        <v>0,00</v>
      </c>
      <c r="I32" s="124" t="str">
        <f>IF(NOT(C32=0),SUM((D32-D5)/(C32-C5)),"0,00")</f>
        <v>0,00</v>
      </c>
      <c r="J32" s="75">
        <f t="shared" si="0"/>
        <v>0</v>
      </c>
      <c r="K32" s="90">
        <v>0</v>
      </c>
      <c r="L32" s="28" t="str">
        <f>IF(NOT(C32=0),SUM(((C32-C5)*0.2)+K5),"0,00")</f>
        <v>0,00</v>
      </c>
      <c r="M32" s="37" t="str">
        <f t="shared" si="1"/>
        <v>0,00</v>
      </c>
      <c r="N32" s="130" t="str">
        <f t="shared" si="5"/>
        <v>0,00</v>
      </c>
      <c r="O32" s="128" t="str">
        <f>IF(NOT(C32=0),SUM((K32-K5)/(C32-C5)),"0,00")</f>
        <v>0,00</v>
      </c>
      <c r="P32" s="75">
        <f t="shared" si="2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6"/>
        <v>0,00</v>
      </c>
      <c r="U32" s="101">
        <f t="shared" si="7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3"/>
        <v>0,00</v>
      </c>
      <c r="G33" s="11" t="str">
        <f>IF(NOT(C33=0),SUM(((D33-D5)/0.33)+C5),"0,00")</f>
        <v>0,00</v>
      </c>
      <c r="H33" s="121" t="str">
        <f t="shared" si="4"/>
        <v>0,00</v>
      </c>
      <c r="I33" s="124" t="str">
        <f>IF(NOT(C33=0),SUM((D33-D5)/(C33-C5)),"0,00")</f>
        <v>0,00</v>
      </c>
      <c r="J33" s="75">
        <f t="shared" si="0"/>
        <v>0</v>
      </c>
      <c r="K33" s="90">
        <v>0</v>
      </c>
      <c r="L33" s="28" t="str">
        <f>IF(NOT(C33=0),SUM(((C33-C5)*0.2)+K5),"0,00")</f>
        <v>0,00</v>
      </c>
      <c r="M33" s="39" t="str">
        <f t="shared" si="1"/>
        <v>0,00</v>
      </c>
      <c r="N33" s="130" t="str">
        <f t="shared" si="5"/>
        <v>0,00</v>
      </c>
      <c r="O33" s="128" t="str">
        <f>IF(NOT(C33=0),SUM((K33-K5)/(C33-C5)),"0,00")</f>
        <v>0,00</v>
      </c>
      <c r="P33" s="75">
        <f t="shared" si="2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6"/>
        <v>0,00</v>
      </c>
      <c r="U33" s="101">
        <f t="shared" si="7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3"/>
        <v>0,00</v>
      </c>
      <c r="G34" s="27" t="str">
        <f>IF(NOT(C34=0),SUM(((D34-D5)/0.33)+C5),"0,00")</f>
        <v>0,00</v>
      </c>
      <c r="H34" s="125" t="str">
        <f t="shared" si="4"/>
        <v>0,00</v>
      </c>
      <c r="I34" s="126" t="str">
        <f>IF(NOT(C34=0),SUM((D34-D5)/(C34-C5)),"0,00")</f>
        <v>0,00</v>
      </c>
      <c r="J34" s="77">
        <f t="shared" si="0"/>
        <v>0</v>
      </c>
      <c r="K34" s="91"/>
      <c r="L34" s="27" t="str">
        <f>IF(NOT(C34=0),SUM(((C34-C5)*0.2)+K5),"0,00")</f>
        <v>0,00</v>
      </c>
      <c r="M34" s="38" t="str">
        <f t="shared" si="1"/>
        <v>0,00</v>
      </c>
      <c r="N34" s="132" t="str">
        <f t="shared" si="5"/>
        <v>0,00</v>
      </c>
      <c r="O34" s="133" t="str">
        <f>IF(NOT(C34=0),SUM((K34-K5)/(C34-C5)),"0,00")</f>
        <v>0,00</v>
      </c>
      <c r="P34" s="77">
        <f t="shared" si="2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6"/>
        <v>0,00</v>
      </c>
      <c r="U34" s="102">
        <f t="shared" si="7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9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0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1"/>
  <dimension ref="A1:X91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ORHAN ORUCU</cp:lastModifiedBy>
  <cp:lastPrinted>2001-06-27T08:47:31Z</cp:lastPrinted>
  <dcterms:created xsi:type="dcterms:W3CDTF">2001-06-11T15:12:50Z</dcterms:created>
  <dcterms:modified xsi:type="dcterms:W3CDTF">2003-03-15T11:07:29Z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15EE084B">
    <vt:lpwstr/>
  </property>
  <property fmtid="{D5CDD505-2E9C-101B-9397-08002B2CF9AE}" pid="35" name="IVID356217ED">
    <vt:lpwstr/>
  </property>
  <property fmtid="{D5CDD505-2E9C-101B-9397-08002B2CF9AE}" pid="36" name="IVID31441407">
    <vt:lpwstr/>
  </property>
  <property fmtid="{D5CDD505-2E9C-101B-9397-08002B2CF9AE}" pid="37" name="IVID33451303">
    <vt:lpwstr/>
  </property>
  <property fmtid="{D5CDD505-2E9C-101B-9397-08002B2CF9AE}" pid="38" name="IVID106110EF">
    <vt:lpwstr/>
  </property>
  <property fmtid="{D5CDD505-2E9C-101B-9397-08002B2CF9AE}" pid="39" name="IVID381D13DD">
    <vt:lpwstr/>
  </property>
  <property fmtid="{D5CDD505-2E9C-101B-9397-08002B2CF9AE}" pid="40" name="IVID2F441BEB">
    <vt:lpwstr/>
  </property>
  <property fmtid="{D5CDD505-2E9C-101B-9397-08002B2CF9AE}" pid="41" name="IVIDE2B19F1">
    <vt:lpwstr/>
  </property>
  <property fmtid="{D5CDD505-2E9C-101B-9397-08002B2CF9AE}" pid="42" name="IVID311013D9">
    <vt:lpwstr/>
  </property>
  <property fmtid="{D5CDD505-2E9C-101B-9397-08002B2CF9AE}" pid="43" name="IVID353E12D6">
    <vt:lpwstr/>
  </property>
  <property fmtid="{D5CDD505-2E9C-101B-9397-08002B2CF9AE}" pid="44" name="IVID20B5B869">
    <vt:lpwstr/>
  </property>
  <property fmtid="{D5CDD505-2E9C-101B-9397-08002B2CF9AE}" pid="45" name="IVID1E6708EE">
    <vt:lpwstr/>
  </property>
  <property fmtid="{D5CDD505-2E9C-101B-9397-08002B2CF9AE}" pid="46" name="IVID3C271E03">
    <vt:lpwstr/>
  </property>
  <property fmtid="{D5CDD505-2E9C-101B-9397-08002B2CF9AE}" pid="47" name="IVID160813D1">
    <vt:lpwstr/>
  </property>
  <property fmtid="{D5CDD505-2E9C-101B-9397-08002B2CF9AE}" pid="48" name="IVID254C14E8">
    <vt:lpwstr/>
  </property>
</Properties>
</file>